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1510" windowHeight="91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21" i="1"/>
  <c r="N10" s="1"/>
  <c r="M12" s="1"/>
  <c r="B10"/>
  <c r="B12" s="1"/>
  <c r="H12" s="1"/>
  <c r="E19"/>
  <c r="B11"/>
  <c r="I11" s="1"/>
  <c r="M10" l="1"/>
  <c r="K10" s="1"/>
  <c r="O10"/>
  <c r="I10"/>
  <c r="H10"/>
  <c r="H11"/>
  <c r="I12"/>
</calcChain>
</file>

<file path=xl/sharedStrings.xml><?xml version="1.0" encoding="utf-8"?>
<sst xmlns="http://schemas.openxmlformats.org/spreadsheetml/2006/main" count="49" uniqueCount="34">
  <si>
    <t>Menge (mg)</t>
  </si>
  <si>
    <t xml:space="preserve"> </t>
  </si>
  <si>
    <t>sublingual</t>
  </si>
  <si>
    <t>nasal</t>
  </si>
  <si>
    <t>middel</t>
  </si>
  <si>
    <t>strong</t>
  </si>
  <si>
    <t>Anzahl</t>
  </si>
  <si>
    <t>Dosis</t>
  </si>
  <si>
    <t>Tropfen</t>
  </si>
  <si>
    <t>1ml enthält</t>
  </si>
  <si>
    <t>mg/ml</t>
  </si>
  <si>
    <t>Liquidmenge ml</t>
  </si>
  <si>
    <t>pro Trpf</t>
  </si>
  <si>
    <t>rektal</t>
  </si>
  <si>
    <t>Liquids aus research-chemicals</t>
  </si>
  <si>
    <t>Stufe</t>
  </si>
  <si>
    <t>Substanz 25C-NBOME</t>
  </si>
  <si>
    <t>Threshold</t>
  </si>
  <si>
    <t>2-(4-chloro-2,5-dimethoxyphenyl)-N-[(2-methoxyphenyl)methyl]ethanamine</t>
  </si>
  <si>
    <t>Lösungsmittel:</t>
  </si>
  <si>
    <t>ml</t>
  </si>
  <si>
    <t xml:space="preserve">Brutto </t>
  </si>
  <si>
    <t>mg</t>
  </si>
  <si>
    <t>Netto</t>
  </si>
  <si>
    <t>Berechnungsgundlagen</t>
  </si>
  <si>
    <t>in Tüte</t>
  </si>
  <si>
    <t>Tüte leer</t>
  </si>
  <si>
    <t>Trpf Essig</t>
  </si>
  <si>
    <t>Nebenwirkungen:</t>
  </si>
  <si>
    <t>starke Dehydrierung</t>
  </si>
  <si>
    <t>trockener Mund am nächste Tag</t>
  </si>
  <si>
    <t>Kombinationen:</t>
  </si>
  <si>
    <t>mit DOI</t>
  </si>
  <si>
    <t>Wirkung synergiert, aber scein wird ds DOI in der Wirkzeit verkürzt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</si>
</sst>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26"/>
      <color theme="1"/>
      <name val="Arial"/>
      <family val="2"/>
    </font>
    <font>
      <sz val="11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3" borderId="2" xfId="0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164" fontId="3" fillId="0" borderId="9" xfId="0" applyNumberFormat="1" applyFont="1" applyBorder="1" applyAlignment="1">
      <alignment horizontal="center"/>
    </xf>
    <xf numFmtId="164" fontId="0" fillId="0" borderId="0" xfId="0" applyNumberFormat="1" applyBorder="1"/>
    <xf numFmtId="0" fontId="1" fillId="2" borderId="3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9" fontId="0" fillId="0" borderId="12" xfId="0" applyNumberFormat="1" applyBorder="1"/>
    <xf numFmtId="164" fontId="0" fillId="6" borderId="2" xfId="0" applyNumberFormat="1" applyFill="1" applyBorder="1"/>
    <xf numFmtId="1" fontId="3" fillId="6" borderId="14" xfId="0" applyNumberFormat="1" applyFont="1" applyFill="1" applyBorder="1" applyAlignment="1">
      <alignment horizontal="center"/>
    </xf>
    <xf numFmtId="1" fontId="3" fillId="6" borderId="17" xfId="0" applyNumberFormat="1" applyFont="1" applyFill="1" applyBorder="1" applyAlignment="1">
      <alignment horizontal="center"/>
    </xf>
    <xf numFmtId="1" fontId="3" fillId="4" borderId="13" xfId="0" applyNumberFormat="1" applyFont="1" applyFill="1" applyBorder="1" applyAlignment="1">
      <alignment horizontal="center"/>
    </xf>
    <xf numFmtId="1" fontId="3" fillId="4" borderId="16" xfId="0" applyNumberFormat="1" applyFont="1" applyFill="1" applyBorder="1" applyAlignment="1">
      <alignment horizontal="center"/>
    </xf>
    <xf numFmtId="1" fontId="3" fillId="5" borderId="13" xfId="0" applyNumberFormat="1" applyFont="1" applyFill="1" applyBorder="1" applyAlignment="1">
      <alignment horizontal="center"/>
    </xf>
    <xf numFmtId="1" fontId="3" fillId="5" borderId="16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0" xfId="0" applyBorder="1" applyAlignment="1">
      <alignment horizontal="center"/>
    </xf>
    <xf numFmtId="164" fontId="0" fillId="5" borderId="0" xfId="0" applyNumberFormat="1" applyFill="1" applyBorder="1"/>
    <xf numFmtId="164" fontId="0" fillId="4" borderId="0" xfId="0" applyNumberFormat="1" applyFill="1" applyBorder="1"/>
    <xf numFmtId="0" fontId="0" fillId="0" borderId="16" xfId="0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/>
    </xf>
    <xf numFmtId="0" fontId="0" fillId="0" borderId="20" xfId="0" applyBorder="1"/>
    <xf numFmtId="0" fontId="0" fillId="0" borderId="21" xfId="0" applyBorder="1"/>
    <xf numFmtId="0" fontId="4" fillId="0" borderId="22" xfId="0" applyFont="1" applyBorder="1"/>
    <xf numFmtId="0" fontId="0" fillId="0" borderId="22" xfId="0" applyBorder="1"/>
    <xf numFmtId="0" fontId="0" fillId="3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0" xfId="0" applyFon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164" fontId="0" fillId="5" borderId="16" xfId="0" applyNumberFormat="1" applyFon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164" fontId="0" fillId="4" borderId="16" xfId="0" applyNumberFormat="1" applyFont="1" applyFill="1" applyBorder="1" applyAlignment="1">
      <alignment horizontal="center"/>
    </xf>
    <xf numFmtId="164" fontId="0" fillId="6" borderId="17" xfId="0" applyNumberFormat="1" applyFill="1" applyBorder="1" applyAlignment="1">
      <alignment horizontal="center"/>
    </xf>
    <xf numFmtId="164" fontId="0" fillId="6" borderId="17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0" fillId="0" borderId="23" xfId="0" applyNumberFormat="1" applyBorder="1"/>
    <xf numFmtId="0" fontId="1" fillId="3" borderId="24" xfId="0" applyFont="1" applyFill="1" applyBorder="1"/>
    <xf numFmtId="0" fontId="0" fillId="0" borderId="0" xfId="0" applyFill="1"/>
    <xf numFmtId="0" fontId="5" fillId="7" borderId="0" xfId="0" applyFont="1" applyFill="1"/>
    <xf numFmtId="0" fontId="0" fillId="7" borderId="0" xfId="0" applyFill="1"/>
    <xf numFmtId="164" fontId="6" fillId="3" borderId="3" xfId="0" applyNumberFormat="1" applyFont="1" applyFill="1" applyBorder="1"/>
    <xf numFmtId="0" fontId="0" fillId="3" borderId="25" xfId="0" applyFill="1" applyBorder="1"/>
    <xf numFmtId="164" fontId="3" fillId="3" borderId="25" xfId="0" applyNumberFormat="1" applyFont="1" applyFill="1" applyBorder="1"/>
    <xf numFmtId="0" fontId="6" fillId="3" borderId="25" xfId="0" applyFont="1" applyFill="1" applyBorder="1"/>
    <xf numFmtId="0" fontId="0" fillId="3" borderId="26" xfId="0" applyFill="1" applyBorder="1"/>
    <xf numFmtId="0" fontId="8" fillId="0" borderId="0" xfId="0" applyFont="1"/>
    <xf numFmtId="0" fontId="7" fillId="0" borderId="27" xfId="0" applyFont="1" applyBorder="1"/>
    <xf numFmtId="0" fontId="9" fillId="0" borderId="18" xfId="0" applyFont="1" applyBorder="1"/>
    <xf numFmtId="0" fontId="9" fillId="0" borderId="12" xfId="0" applyFont="1" applyBorder="1"/>
    <xf numFmtId="0" fontId="7" fillId="0" borderId="28" xfId="0" applyFont="1" applyBorder="1"/>
    <xf numFmtId="0" fontId="9" fillId="0" borderId="2" xfId="0" applyFont="1" applyBorder="1"/>
    <xf numFmtId="0" fontId="9" fillId="0" borderId="14" xfId="0" applyFont="1" applyBorder="1"/>
    <xf numFmtId="0" fontId="10" fillId="0" borderId="16" xfId="0" applyFont="1" applyFill="1" applyBorder="1" applyAlignment="1">
      <alignment horizontal="center"/>
    </xf>
    <xf numFmtId="0" fontId="7" fillId="0" borderId="18" xfId="0" applyFont="1" applyBorder="1"/>
    <xf numFmtId="0" fontId="7" fillId="0" borderId="2" xfId="0" applyFont="1" applyBorder="1"/>
    <xf numFmtId="0" fontId="11" fillId="0" borderId="3" xfId="0" applyFont="1" applyBorder="1"/>
    <xf numFmtId="0" fontId="11" fillId="0" borderId="25" xfId="0" applyFont="1" applyBorder="1"/>
    <xf numFmtId="0" fontId="11" fillId="0" borderId="26" xfId="0" applyFont="1" applyBorder="1"/>
    <xf numFmtId="20" fontId="0" fillId="0" borderId="0" xfId="0" applyNumberFormat="1"/>
    <xf numFmtId="164" fontId="0" fillId="0" borderId="0" xfId="0" applyNumberFormat="1"/>
    <xf numFmtId="0" fontId="12" fillId="0" borderId="0" xfId="0" applyFont="1"/>
    <xf numFmtId="164" fontId="0" fillId="0" borderId="0" xfId="0" applyNumberFormat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5" xfId="0" applyFont="1" applyBorder="1" applyAlignment="1">
      <alignment horizontal="left"/>
    </xf>
    <xf numFmtId="0" fontId="13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/>
    <xf numFmtId="164" fontId="0" fillId="5" borderId="13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164" fontId="0" fillId="6" borderId="14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40"/>
  <sheetViews>
    <sheetView tabSelected="1" zoomScale="85" zoomScaleNormal="85" workbookViewId="0">
      <selection activeCell="E21" sqref="E21"/>
    </sheetView>
  </sheetViews>
  <sheetFormatPr baseColWidth="10" defaultRowHeight="15"/>
  <cols>
    <col min="1" max="1" width="3" customWidth="1"/>
    <col min="2" max="2" width="15" customWidth="1"/>
    <col min="3" max="3" width="16" customWidth="1"/>
    <col min="8" max="8" width="16.28515625" customWidth="1"/>
    <col min="9" max="9" width="14.5703125" customWidth="1"/>
    <col min="10" max="10" width="1.7109375" customWidth="1"/>
    <col min="16" max="16" width="5.5703125" customWidth="1"/>
  </cols>
  <sheetData>
    <row r="3" spans="1:18" ht="15.75" thickBot="1">
      <c r="K3" s="59" t="s">
        <v>18</v>
      </c>
      <c r="L3" s="60"/>
      <c r="M3" s="60"/>
      <c r="N3" s="60"/>
      <c r="O3" s="60"/>
      <c r="P3" s="60"/>
      <c r="Q3" s="60"/>
      <c r="R3" s="58" t="s">
        <v>1</v>
      </c>
    </row>
    <row r="4" spans="1:18" ht="34.5" thickBot="1">
      <c r="B4" s="38" t="s">
        <v>14</v>
      </c>
      <c r="C4" s="39"/>
      <c r="D4" s="39"/>
      <c r="E4" s="39"/>
      <c r="F4" s="39"/>
      <c r="G4" s="39"/>
      <c r="H4" s="40"/>
      <c r="K4" s="41" t="s">
        <v>16</v>
      </c>
      <c r="L4" s="39"/>
      <c r="M4" s="39"/>
      <c r="N4" s="39"/>
      <c r="O4" s="40"/>
    </row>
    <row r="5" spans="1:18">
      <c r="A5" s="42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40"/>
    </row>
    <row r="6" spans="1:18" ht="15.75" thickBot="1">
      <c r="A6" s="8"/>
      <c r="B6" s="9"/>
      <c r="C6" s="9"/>
      <c r="D6" s="9"/>
      <c r="E6" s="9"/>
      <c r="F6" s="9"/>
      <c r="G6" s="9"/>
      <c r="H6" s="9"/>
      <c r="I6" s="9"/>
      <c r="J6" s="9"/>
      <c r="K6" s="27" t="s">
        <v>7</v>
      </c>
      <c r="L6" s="27" t="s">
        <v>9</v>
      </c>
      <c r="M6" s="27" t="s">
        <v>1</v>
      </c>
      <c r="N6" s="9"/>
      <c r="O6" s="9"/>
      <c r="P6" s="10"/>
    </row>
    <row r="7" spans="1:18">
      <c r="A7" s="8"/>
      <c r="B7" s="1" t="s">
        <v>0</v>
      </c>
      <c r="C7" s="2" t="s">
        <v>15</v>
      </c>
      <c r="D7" s="2" t="s">
        <v>7</v>
      </c>
      <c r="E7" s="2"/>
      <c r="F7" s="2" t="s">
        <v>7</v>
      </c>
      <c r="G7" s="1"/>
      <c r="H7" s="2" t="s">
        <v>6</v>
      </c>
      <c r="I7" s="13" t="s">
        <v>6</v>
      </c>
      <c r="J7" s="57"/>
      <c r="K7" s="4" t="s">
        <v>12</v>
      </c>
      <c r="L7" s="5" t="s">
        <v>8</v>
      </c>
      <c r="M7" s="5" t="s">
        <v>10</v>
      </c>
      <c r="N7" s="6" t="s">
        <v>11</v>
      </c>
      <c r="O7" s="7"/>
      <c r="P7" s="10"/>
    </row>
    <row r="8" spans="1:18">
      <c r="A8" s="8"/>
      <c r="B8" s="16"/>
      <c r="C8" s="33"/>
      <c r="D8" s="14"/>
      <c r="E8" s="16"/>
      <c r="F8" s="16"/>
      <c r="G8" s="26"/>
      <c r="H8" s="18" t="s">
        <v>1</v>
      </c>
      <c r="I8" s="16"/>
      <c r="J8" s="43"/>
      <c r="K8" s="8"/>
      <c r="L8" s="9"/>
      <c r="M8" s="9"/>
      <c r="N8" s="9"/>
      <c r="O8" s="10"/>
      <c r="P8" s="10"/>
    </row>
    <row r="9" spans="1:18">
      <c r="A9" s="8"/>
      <c r="B9" s="30"/>
      <c r="C9" s="17" t="s">
        <v>1</v>
      </c>
      <c r="D9" s="15" t="s">
        <v>2</v>
      </c>
      <c r="E9" s="17" t="s">
        <v>13</v>
      </c>
      <c r="F9" s="17" t="s">
        <v>3</v>
      </c>
      <c r="G9" s="9"/>
      <c r="H9" s="15" t="s">
        <v>2</v>
      </c>
      <c r="I9" s="17" t="s">
        <v>3</v>
      </c>
      <c r="J9" s="43"/>
      <c r="K9" s="8"/>
      <c r="L9" s="9"/>
      <c r="M9" s="9"/>
      <c r="N9" s="9"/>
      <c r="O9" s="54" t="s">
        <v>8</v>
      </c>
      <c r="P9" s="10"/>
    </row>
    <row r="10" spans="1:18" ht="19.5" thickBot="1">
      <c r="A10" s="8"/>
      <c r="B10" s="73">
        <f>E19</f>
        <v>9</v>
      </c>
      <c r="C10" s="34" t="s">
        <v>17</v>
      </c>
      <c r="D10" s="89">
        <v>0.2</v>
      </c>
      <c r="E10" s="48"/>
      <c r="F10" s="49">
        <v>0.111</v>
      </c>
      <c r="G10" s="28"/>
      <c r="H10" s="24">
        <f>B10/D10</f>
        <v>45</v>
      </c>
      <c r="I10" s="25">
        <f>B10/F10</f>
        <v>81.081081081081081</v>
      </c>
      <c r="J10" s="43"/>
      <c r="K10" s="11">
        <f>M10/L10</f>
        <v>0.11111111111111112</v>
      </c>
      <c r="L10" s="47">
        <v>20</v>
      </c>
      <c r="M10" s="37">
        <f>B10/N10</f>
        <v>2.2222222222222223</v>
      </c>
      <c r="N10" s="47">
        <f>C21</f>
        <v>4.05</v>
      </c>
      <c r="O10" s="55">
        <f>N10*L10</f>
        <v>81</v>
      </c>
      <c r="P10" s="10"/>
    </row>
    <row r="11" spans="1:18">
      <c r="A11" s="8"/>
      <c r="B11" s="31">
        <f>B10</f>
        <v>9</v>
      </c>
      <c r="C11" s="35" t="s">
        <v>4</v>
      </c>
      <c r="D11" s="90">
        <v>0.4</v>
      </c>
      <c r="E11" s="50"/>
      <c r="F11" s="51">
        <v>0.33300000000000002</v>
      </c>
      <c r="G11" s="29"/>
      <c r="H11" s="22">
        <f>B11/D11</f>
        <v>22.5</v>
      </c>
      <c r="I11" s="23">
        <f t="shared" ref="I11:I12" si="0">B11/F11</f>
        <v>27.027027027027025</v>
      </c>
      <c r="J11" s="43"/>
      <c r="K11" s="56" t="s">
        <v>1</v>
      </c>
      <c r="L11" s="9"/>
      <c r="M11" s="12" t="s">
        <v>1</v>
      </c>
      <c r="N11" s="9"/>
      <c r="O11" s="9"/>
      <c r="P11" s="10"/>
    </row>
    <row r="12" spans="1:18" ht="15.75">
      <c r="A12" s="8"/>
      <c r="B12" s="32">
        <f>B10</f>
        <v>9</v>
      </c>
      <c r="C12" s="36" t="s">
        <v>5</v>
      </c>
      <c r="D12" s="91">
        <v>1</v>
      </c>
      <c r="E12" s="52"/>
      <c r="F12" s="53">
        <v>0.999</v>
      </c>
      <c r="G12" s="19"/>
      <c r="H12" s="20">
        <f>B12/D12</f>
        <v>9</v>
      </c>
      <c r="I12" s="21">
        <f t="shared" si="0"/>
        <v>9.0090090090090094</v>
      </c>
      <c r="J12" s="3"/>
      <c r="K12" s="61" t="s">
        <v>19</v>
      </c>
      <c r="L12" s="62"/>
      <c r="M12" s="63">
        <f>N10</f>
        <v>4.05</v>
      </c>
      <c r="N12" s="64" t="s">
        <v>20</v>
      </c>
      <c r="O12" s="65"/>
      <c r="P12" s="10"/>
    </row>
    <row r="13" spans="1:18" ht="12" customHeight="1" thickBot="1">
      <c r="A13" s="44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6"/>
    </row>
    <row r="17" spans="2:19" ht="28.5">
      <c r="B17" s="66" t="s">
        <v>24</v>
      </c>
      <c r="P17" s="93"/>
      <c r="Q17" s="93"/>
      <c r="R17" s="93"/>
      <c r="S17" s="95"/>
    </row>
    <row r="18" spans="2:19" ht="18.75">
      <c r="B18" s="67" t="s">
        <v>21</v>
      </c>
      <c r="C18" s="74">
        <v>495</v>
      </c>
      <c r="D18" s="74" t="s">
        <v>22</v>
      </c>
      <c r="E18" s="74"/>
      <c r="F18" s="74"/>
      <c r="G18" s="68"/>
      <c r="H18" s="69" t="s">
        <v>25</v>
      </c>
      <c r="K18" s="93"/>
      <c r="M18" s="94"/>
      <c r="N18" s="87"/>
      <c r="O18" s="87"/>
      <c r="P18" s="87"/>
      <c r="Q18" s="87"/>
      <c r="R18" s="82"/>
      <c r="S18" s="92"/>
    </row>
    <row r="19" spans="2:19" ht="18.75">
      <c r="B19" s="70" t="s">
        <v>23</v>
      </c>
      <c r="C19" s="75">
        <v>486</v>
      </c>
      <c r="D19" s="75" t="s">
        <v>22</v>
      </c>
      <c r="E19" s="75">
        <f>C18-C19</f>
        <v>9</v>
      </c>
      <c r="F19" s="75" t="s">
        <v>22</v>
      </c>
      <c r="G19" s="71"/>
      <c r="H19" s="72" t="s">
        <v>26</v>
      </c>
      <c r="M19" s="94"/>
      <c r="N19" s="87"/>
      <c r="O19" s="87"/>
      <c r="P19" s="87"/>
      <c r="Q19" s="87"/>
      <c r="R19" s="82"/>
      <c r="S19" s="92"/>
    </row>
    <row r="20" spans="2:19">
      <c r="M20" s="94"/>
      <c r="N20" s="87"/>
      <c r="O20" s="87"/>
      <c r="P20" s="87"/>
      <c r="Q20" s="87"/>
      <c r="R20" s="82"/>
      <c r="S20" s="92"/>
    </row>
    <row r="21" spans="2:19" ht="23.25">
      <c r="B21" s="76"/>
      <c r="C21" s="77">
        <f>4+(E21/20)</f>
        <v>4.05</v>
      </c>
      <c r="D21" s="77" t="s">
        <v>20</v>
      </c>
      <c r="E21" s="77">
        <v>1</v>
      </c>
      <c r="F21" s="77" t="s">
        <v>27</v>
      </c>
      <c r="G21" s="77"/>
      <c r="H21" s="78"/>
      <c r="M21" s="94"/>
      <c r="O21" s="87"/>
      <c r="P21" s="87"/>
      <c r="Q21" s="87"/>
      <c r="R21" s="82"/>
      <c r="S21" s="92"/>
    </row>
    <row r="22" spans="2:19">
      <c r="M22" s="88"/>
    </row>
    <row r="24" spans="2:19" ht="26.25">
      <c r="B24" s="81"/>
      <c r="P24" t="s">
        <v>1</v>
      </c>
    </row>
    <row r="25" spans="2:19" ht="18.75">
      <c r="B25" s="83"/>
      <c r="C25" s="83"/>
      <c r="D25" s="83"/>
      <c r="E25" s="84"/>
      <c r="F25" s="85"/>
      <c r="G25" s="84"/>
      <c r="H25" s="86"/>
    </row>
    <row r="26" spans="2:19">
      <c r="B26" s="79"/>
      <c r="C26" s="96"/>
      <c r="D26" s="97"/>
    </row>
    <row r="27" spans="2:19">
      <c r="B27" s="79"/>
      <c r="C27" s="79"/>
      <c r="D27" s="80"/>
    </row>
    <row r="29" spans="2:19">
      <c r="B29" s="98"/>
    </row>
    <row r="32" spans="2:19">
      <c r="B32" t="s">
        <v>28</v>
      </c>
    </row>
    <row r="34" spans="2:3">
      <c r="B34" t="s">
        <v>29</v>
      </c>
    </row>
    <row r="35" spans="2:3">
      <c r="B35" t="s">
        <v>30</v>
      </c>
    </row>
    <row r="38" spans="2:3">
      <c r="B38" t="s">
        <v>31</v>
      </c>
    </row>
    <row r="40" spans="2:3">
      <c r="B40" t="s">
        <v>32</v>
      </c>
      <c r="C40" t="s">
        <v>33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2011-04-28T11:22:32Z</dcterms:modified>
</cp:coreProperties>
</file>